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ЦКБ Гражданской авиации Москва\"/>
    </mc:Choice>
  </mc:AlternateContent>
  <xr:revisionPtr revIDLastSave="0" documentId="8_{7B8AC545-9B7C-4919-A884-CDE44455A086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H20" i="1"/>
  <c r="H19" i="1"/>
  <c r="H18" i="1"/>
  <c r="H23" i="1"/>
  <c r="F21" i="1" l="1"/>
  <c r="F15" i="1" s="1"/>
  <c r="F7" i="1" s="1"/>
  <c r="H22" i="1" l="1"/>
  <c r="H21" i="1" l="1"/>
  <c r="G21" i="1" s="1"/>
  <c r="H17" i="1" l="1"/>
  <c r="H16" i="1" l="1"/>
  <c r="G16" i="1" s="1"/>
  <c r="H15" i="1" l="1"/>
  <c r="G15" i="1" s="1"/>
  <c r="H24" i="1" l="1"/>
  <c r="H25" i="1" s="1"/>
  <c r="H26" i="1" l="1"/>
  <c r="H27" i="1"/>
</calcChain>
</file>

<file path=xl/sharedStrings.xml><?xml version="1.0" encoding="utf-8"?>
<sst xmlns="http://schemas.openxmlformats.org/spreadsheetml/2006/main" count="40" uniqueCount="32">
  <si>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</si>
  <si>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</si>
  <si>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</si>
  <si>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</si>
  <si>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</si>
  <si>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</si>
  <si>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</si>
  <si>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</si>
  <si>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</si>
  <si>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</si>
  <si>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коэф. на кв.м.</t>
  </si>
  <si>
    <t>ед. изм</t>
  </si>
  <si>
    <t>м2</t>
  </si>
  <si>
    <t>тел.: +7 (966) 240-66-88, e-mail: info@fssoyuz.ru, сайт: fssoyuz.ru</t>
  </si>
  <si>
    <t>В т.ч. НДС 22%:</t>
  </si>
  <si>
    <t>Итого с НДС 22%: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</si>
  <si>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</si>
  <si>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</si>
  <si>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Облицовочные материалы</t>
  </si>
  <si>
    <t>Итого стоимость облицовочных материалов:</t>
  </si>
  <si>
    <t>Итого стоимость облицовочных материалов за 1 кв.м.:</t>
  </si>
  <si>
    <t>Алюминиевые металлокассеты (плоские и ромбовидные)</t>
  </si>
  <si>
    <t>Алюминиевые металлокассеты (основные плоскости и ниши)</t>
  </si>
  <si>
    <t>Капитальной ремонт фасадов здания Федерального бюджетного учреждения «Центральная клиническая больница гражданской авиации» (корпусов: «А», «Б», «В», «Г» и Ядро), расположенных по адресу: г. Москва, Иваньковское ш., д.7</t>
  </si>
  <si>
    <t>Алюминивые панели (кассеты), цвет по RAL 9016, толщина 2,0 мм, размеры 1200х505 мм</t>
  </si>
  <si>
    <t>Алюминивые панели (кассеты), цвет по RAL 3028, толщина 2,0 мм, размеры 1200х505 мм</t>
  </si>
  <si>
    <t>Алюминивые панели (кассеты), цвет по RAL 7038, толщина 2,0 мм, размеры 1200х505 мм</t>
  </si>
  <si>
    <t>Алюминивые панели (кассеты), цвет по RAL 7040, толщина 2,0 мм, размеры 1200х505 мм</t>
  </si>
  <si>
    <t>Алюминиевые панели (кассеты) ромбовидные, цвет по RAL 9016, толщина 2,0 мм, размеры 600х600 мм</t>
  </si>
  <si>
    <t>Алюминиевые панели (кассеты) ромбовидные, цвет по RGB 115 198 220 (небесный), толщина 2,0 мм, размеры 600х600 мм</t>
  </si>
  <si>
    <t>Алюминиевые металлокассеты (ромбовидные)</t>
  </si>
  <si>
    <t>включена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</si>
</sst>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u/>
      <sz val="1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right"/>
    </xf>
    <xf numFmtId="164" fontId="8" fillId="2" borderId="9" xfId="0" applyNumberFormat="1" applyFont="1" applyFill="1" applyBorder="1" applyAlignment="1">
      <alignment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 applyProtection="1">
      <alignment horizontal="left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2" fontId="9" fillId="0" borderId="17" xfId="0" applyNumberFormat="1" applyFont="1" applyBorder="1" applyAlignment="1" applyProtection="1">
      <alignment horizontal="center" vertical="center" wrapText="1"/>
      <protection locked="0"/>
    </xf>
    <xf numFmtId="164" fontId="9" fillId="0" borderId="18" xfId="1" applyNumberFormat="1" applyFont="1" applyBorder="1" applyAlignment="1" applyProtection="1">
      <alignment horizontal="right" vertical="center" wrapText="1"/>
      <protection locked="0"/>
    </xf>
    <xf numFmtId="0" fontId="9" fillId="0" borderId="10" xfId="0" applyFont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2" applyFont="1" applyBorder="1" applyAlignment="1" applyProtection="1">
      <alignment horizontal="left" vertical="center" wrapText="1"/>
      <protection locked="0"/>
    </xf>
    <xf numFmtId="44" fontId="9" fillId="0" borderId="18" xfId="1" applyFont="1" applyBorder="1" applyAlignment="1" applyProtection="1">
      <alignment horizontal="right" vertical="center" wrapText="1"/>
      <protection locked="0"/>
    </xf>
    <xf numFmtId="164" fontId="9" fillId="0" borderId="15" xfId="1" applyNumberFormat="1" applyFont="1" applyBorder="1" applyAlignment="1" applyProtection="1">
      <alignment horizontal="right" vertical="center" wrapText="1"/>
      <protection locked="0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7" xfId="0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 wrapText="1"/>
    </xf>
    <xf numFmtId="2" fontId="11" fillId="4" borderId="6" xfId="0" applyNumberFormat="1" applyFont="1" applyFill="1" applyBorder="1" applyAlignment="1">
      <alignment horizontal="center" vertical="center" wrapText="1"/>
    </xf>
    <xf numFmtId="4" fontId="11" fillId="4" borderId="6" xfId="0" applyNumberFormat="1" applyFont="1" applyFill="1" applyBorder="1" applyAlignment="1">
      <alignment horizontal="center" vertical="center" wrapText="1"/>
    </xf>
    <xf numFmtId="164" fontId="11" fillId="4" borderId="13" xfId="0" applyNumberFormat="1" applyFont="1" applyFill="1" applyBorder="1" applyAlignment="1">
      <alignment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vertical="center" wrapText="1"/>
    </xf>
    <xf numFmtId="2" fontId="11" fillId="4" borderId="21" xfId="0" applyNumberFormat="1" applyFont="1" applyFill="1" applyBorder="1" applyAlignment="1">
      <alignment horizontal="center" vertical="center" wrapText="1"/>
    </xf>
    <xf numFmtId="4" fontId="11" fillId="4" borderId="21" xfId="0" applyNumberFormat="1" applyFont="1" applyFill="1" applyBorder="1" applyAlignment="1">
      <alignment horizontal="center" vertical="center" wrapText="1"/>
    </xf>
    <xf numFmtId="164" fontId="11" fillId="4" borderId="22" xfId="0" applyNumberFormat="1" applyFont="1" applyFill="1" applyBorder="1" applyAlignment="1">
      <alignment vertical="center" wrapText="1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11" xfId="1" applyFont="1" applyBorder="1" applyAlignment="1" applyProtection="1">
      <alignment horizontal="right" vertical="center" wrapText="1"/>
      <protection locked="0"/>
    </xf>
    <xf numFmtId="0" fontId="9" fillId="0" borderId="23" xfId="0" applyFont="1" applyBorder="1" applyAlignment="1">
      <alignment horizontal="center" vertical="center" wrapText="1"/>
    </xf>
    <xf numFmtId="0" fontId="9" fillId="0" borderId="24" xfId="2" applyFont="1" applyBorder="1" applyAlignment="1" applyProtection="1">
      <alignment horizontal="left" vertical="center" wrapText="1"/>
      <protection locked="0"/>
    </xf>
    <xf numFmtId="0" fontId="9" fillId="0" borderId="24" xfId="0" applyFont="1" applyBorder="1" applyAlignment="1" applyProtection="1">
      <alignment horizontal="center" vertical="center" wrapText="1"/>
      <protection locked="0"/>
    </xf>
    <xf numFmtId="2" fontId="9" fillId="0" borderId="24" xfId="0" applyNumberFormat="1" applyFont="1" applyBorder="1" applyAlignment="1" applyProtection="1">
      <alignment horizontal="center" vertical="center" wrapText="1"/>
      <protection locked="0"/>
    </xf>
    <xf numFmtId="44" fontId="9" fillId="0" borderId="25" xfId="1" applyFont="1" applyBorder="1" applyAlignment="1" applyProtection="1">
      <alignment horizontal="right" vertical="center" wrapText="1"/>
      <protection locked="0"/>
    </xf>
    <xf numFmtId="164" fontId="7" fillId="0" borderId="0" xfId="0" applyNumberFormat="1" applyFont="1" applyAlignment="1">
      <alignment horizontal="right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28"/>
  <sheetViews>
    <sheetView tabSelected="1" view="pageBreakPreview" zoomScaleNormal="100" zoomScaleSheetLayoutView="100" workbookViewId="0">
      <selection activeCell="I27" sqref="I27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9.5546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46" t="s">
        <v>17</v>
      </c>
      <c r="C2" s="46"/>
      <c r="D2" s="46"/>
      <c r="E2" s="46"/>
      <c r="F2" s="46"/>
      <c r="G2" s="46"/>
      <c r="H2" s="46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47" t="s">
        <v>0</v>
      </c>
      <c r="C4" s="47"/>
      <c r="D4" s="47"/>
      <c r="E4" s="47"/>
      <c r="F4" s="47"/>
      <c r="G4" s="47"/>
      <c r="H4" s="47"/>
      <c r="I4" s="1"/>
    </row>
    <row r="5" spans="1:9" ht="75.75" customHeight="1" x14ac:dyDescent="0.3">
      <c r="A5" s="1"/>
      <c r="B5" s="48" t="s">
        <v>1</v>
      </c>
      <c r="C5" s="48"/>
      <c r="D5" s="48"/>
      <c r="E5" s="48"/>
      <c r="F5" s="48"/>
      <c r="G5" s="48"/>
      <c r="H5" s="48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51">
        <f>F15</f>
        <v>17969.78</v>
      </c>
      <c r="G7" s="52"/>
      <c r="H7" s="53"/>
      <c r="I7" s="1"/>
    </row>
    <row r="8" spans="1:9" ht="90.6" customHeight="1" thickBot="1" x14ac:dyDescent="0.35">
      <c r="A8" s="1"/>
      <c r="B8" s="4"/>
      <c r="C8" s="5"/>
      <c r="D8" s="1"/>
      <c r="E8" s="6" t="s">
        <v>9</v>
      </c>
      <c r="F8" s="54" t="s">
        <v>23</v>
      </c>
      <c r="G8" s="55"/>
      <c r="H8" s="56"/>
      <c r="I8" s="1"/>
    </row>
    <row r="9" spans="1:9" ht="15" thickBot="1" x14ac:dyDescent="0.35">
      <c r="A9" s="1"/>
      <c r="B9" s="66"/>
      <c r="C9" s="66"/>
      <c r="D9" s="9"/>
      <c r="E9" s="10" t="s">
        <v>3</v>
      </c>
      <c r="F9" s="57">
        <v>46287</v>
      </c>
      <c r="G9" s="58"/>
      <c r="H9" s="59"/>
      <c r="I9" s="1"/>
    </row>
    <row r="10" spans="1:9" x14ac:dyDescent="0.3">
      <c r="A10" s="1"/>
      <c r="B10" s="7"/>
      <c r="C10" s="8"/>
      <c r="D10" s="9"/>
      <c r="E10" s="10"/>
      <c r="F10" s="20"/>
      <c r="G10" s="20"/>
      <c r="H10" s="20"/>
      <c r="I10" s="1"/>
    </row>
    <row r="11" spans="1:9" x14ac:dyDescent="0.3">
      <c r="A11" s="1"/>
      <c r="B11" s="60" t="s">
        <v>13</v>
      </c>
      <c r="C11" s="60"/>
      <c r="D11" s="60"/>
      <c r="E11" s="60"/>
      <c r="F11" s="60"/>
      <c r="G11" s="60"/>
      <c r="H11" s="60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2" t="s">
        <v>18</v>
      </c>
      <c r="C13" s="63"/>
      <c r="D13" s="63"/>
      <c r="E13" s="63"/>
      <c r="F13" s="63"/>
      <c r="G13" s="63"/>
      <c r="H13" s="63"/>
      <c r="I13" s="1"/>
    </row>
    <row r="14" spans="1:9" ht="28.2" thickBot="1" x14ac:dyDescent="0.35">
      <c r="A14" s="1"/>
      <c r="B14" s="25" t="s">
        <v>4</v>
      </c>
      <c r="C14" s="26" t="s">
        <v>5</v>
      </c>
      <c r="D14" s="27" t="s">
        <v>11</v>
      </c>
      <c r="E14" s="27" t="s">
        <v>10</v>
      </c>
      <c r="F14" s="27" t="s">
        <v>6</v>
      </c>
      <c r="G14" s="27" t="s">
        <v>7</v>
      </c>
      <c r="H14" s="28" t="s">
        <v>8</v>
      </c>
      <c r="I14" s="1"/>
    </row>
    <row r="15" spans="1:9" ht="15" thickBot="1" x14ac:dyDescent="0.35">
      <c r="A15" s="1"/>
      <c r="B15" s="67" t="s">
        <v>21</v>
      </c>
      <c r="C15" s="68"/>
      <c r="D15" s="29" t="s">
        <v>12</v>
      </c>
      <c r="E15" s="30"/>
      <c r="F15" s="31">
        <f>F16+F21</f>
        <v>17969.78</v>
      </c>
      <c r="G15" s="41">
        <f>H15/F15</f>
        <v>11347.27881253972</v>
      </c>
      <c r="H15" s="32">
        <f>H16+H21</f>
        <v>203908103.85999998</v>
      </c>
      <c r="I15" s="1"/>
    </row>
    <row r="16" spans="1:9" ht="15.75" customHeight="1" thickBot="1" x14ac:dyDescent="0.35">
      <c r="A16" s="1"/>
      <c r="B16" s="69" t="s">
        <v>22</v>
      </c>
      <c r="C16" s="70"/>
      <c r="D16" s="71" t="s">
        <v>12</v>
      </c>
      <c r="E16" s="72"/>
      <c r="F16" s="73">
        <f>SUM(F17:F20)</f>
        <v>13431.36</v>
      </c>
      <c r="G16" s="74">
        <f>H16/F16</f>
        <v>10456</v>
      </c>
      <c r="H16" s="75">
        <f>SUM(H17:H20)</f>
        <v>140438300.16</v>
      </c>
      <c r="I16" s="1"/>
    </row>
    <row r="17" spans="1:9" ht="27.6" x14ac:dyDescent="0.3">
      <c r="A17" s="1"/>
      <c r="B17" s="35">
        <v>1</v>
      </c>
      <c r="C17" s="43" t="s">
        <v>24</v>
      </c>
      <c r="D17" s="37" t="s">
        <v>12</v>
      </c>
      <c r="E17" s="38"/>
      <c r="F17" s="38">
        <v>10691.79</v>
      </c>
      <c r="G17" s="38">
        <v>10456</v>
      </c>
      <c r="H17" s="44">
        <f>F17*G17</f>
        <v>111793356.24000001</v>
      </c>
      <c r="I17" s="1"/>
    </row>
    <row r="18" spans="1:9" ht="27.6" x14ac:dyDescent="0.3">
      <c r="A18" s="1"/>
      <c r="B18" s="40">
        <v>2</v>
      </c>
      <c r="C18" s="83" t="s">
        <v>25</v>
      </c>
      <c r="D18" s="14" t="s">
        <v>12</v>
      </c>
      <c r="E18" s="15"/>
      <c r="F18" s="15">
        <v>579.62</v>
      </c>
      <c r="G18" s="15">
        <v>10456</v>
      </c>
      <c r="H18" s="84">
        <f t="shared" ref="H18:H20" si="0">F18*G18</f>
        <v>6060506.7199999997</v>
      </c>
      <c r="I18" s="1"/>
    </row>
    <row r="19" spans="1:9" ht="27.6" x14ac:dyDescent="0.3">
      <c r="A19" s="1"/>
      <c r="B19" s="40">
        <v>3</v>
      </c>
      <c r="C19" s="83" t="s">
        <v>26</v>
      </c>
      <c r="D19" s="14" t="s">
        <v>12</v>
      </c>
      <c r="E19" s="15"/>
      <c r="F19" s="15">
        <v>1291.06</v>
      </c>
      <c r="G19" s="15">
        <v>10456</v>
      </c>
      <c r="H19" s="84">
        <f t="shared" si="0"/>
        <v>13499323.359999999</v>
      </c>
      <c r="I19" s="1"/>
    </row>
    <row r="20" spans="1:9" ht="28.2" thickBot="1" x14ac:dyDescent="0.35">
      <c r="A20" s="1"/>
      <c r="B20" s="85">
        <v>4</v>
      </c>
      <c r="C20" s="86" t="s">
        <v>27</v>
      </c>
      <c r="D20" s="87" t="s">
        <v>12</v>
      </c>
      <c r="E20" s="88"/>
      <c r="F20" s="88">
        <v>868.89</v>
      </c>
      <c r="G20" s="88">
        <v>10456</v>
      </c>
      <c r="H20" s="89">
        <f t="shared" si="0"/>
        <v>9085113.8399999999</v>
      </c>
      <c r="I20" s="1"/>
    </row>
    <row r="21" spans="1:9" ht="15" customHeight="1" thickBot="1" x14ac:dyDescent="0.35">
      <c r="A21" s="1"/>
      <c r="B21" s="76" t="s">
        <v>30</v>
      </c>
      <c r="C21" s="77"/>
      <c r="D21" s="78" t="s">
        <v>12</v>
      </c>
      <c r="E21" s="79"/>
      <c r="F21" s="80">
        <f>SUM(F22:F23)</f>
        <v>4538.42</v>
      </c>
      <c r="G21" s="81">
        <f>H21/F21</f>
        <v>13984.999999999998</v>
      </c>
      <c r="H21" s="82">
        <f>SUM(H22:H23)</f>
        <v>63469803.699999996</v>
      </c>
      <c r="I21" s="1"/>
    </row>
    <row r="22" spans="1:9" ht="27.6" x14ac:dyDescent="0.3">
      <c r="A22" s="1"/>
      <c r="B22" s="35">
        <v>1</v>
      </c>
      <c r="C22" s="36" t="s">
        <v>28</v>
      </c>
      <c r="D22" s="37" t="s">
        <v>12</v>
      </c>
      <c r="E22" s="38"/>
      <c r="F22" s="38">
        <v>3605.37</v>
      </c>
      <c r="G22" s="38">
        <v>13985</v>
      </c>
      <c r="H22" s="39">
        <f>F22*G22</f>
        <v>50421099.449999996</v>
      </c>
      <c r="I22" s="1"/>
    </row>
    <row r="23" spans="1:9" ht="27.6" x14ac:dyDescent="0.3">
      <c r="A23" s="1"/>
      <c r="B23" s="42">
        <v>2</v>
      </c>
      <c r="C23" s="22" t="s">
        <v>29</v>
      </c>
      <c r="D23" s="33" t="s">
        <v>12</v>
      </c>
      <c r="E23" s="34"/>
      <c r="F23" s="34">
        <v>933.05</v>
      </c>
      <c r="G23" s="34">
        <v>13985</v>
      </c>
      <c r="H23" s="45">
        <f t="shared" ref="H23" si="1">F23*G23</f>
        <v>13048704.25</v>
      </c>
      <c r="I23" s="1"/>
    </row>
    <row r="24" spans="1:9" ht="18.600000000000001" thickBot="1" x14ac:dyDescent="0.35">
      <c r="A24" s="1"/>
      <c r="B24" s="49" t="s">
        <v>19</v>
      </c>
      <c r="C24" s="50"/>
      <c r="D24" s="50"/>
      <c r="E24" s="50"/>
      <c r="F24" s="50"/>
      <c r="G24" s="50"/>
      <c r="H24" s="24">
        <f>H15</f>
        <v>203908103.85999998</v>
      </c>
      <c r="I24" s="1"/>
    </row>
    <row r="25" spans="1:9" ht="18.600000000000001" thickBot="1" x14ac:dyDescent="0.35">
      <c r="A25" s="1"/>
      <c r="B25" s="64" t="s">
        <v>20</v>
      </c>
      <c r="C25" s="65"/>
      <c r="D25" s="65"/>
      <c r="E25" s="65"/>
      <c r="F25" s="65"/>
      <c r="G25" s="65"/>
      <c r="H25" s="21">
        <f>H24/(F15)</f>
        <v>11347.27881253972</v>
      </c>
      <c r="I25" s="1"/>
    </row>
    <row r="26" spans="1:9" x14ac:dyDescent="0.3">
      <c r="A26" s="1"/>
      <c r="B26" s="61"/>
      <c r="C26" s="61"/>
      <c r="D26" s="61"/>
      <c r="E26" s="16"/>
      <c r="F26" s="16"/>
      <c r="G26" s="6" t="s">
        <v>14</v>
      </c>
      <c r="H26" s="17">
        <f>H24/122*22</f>
        <v>36770313.810819671</v>
      </c>
      <c r="I26" s="1"/>
    </row>
    <row r="27" spans="1:9" x14ac:dyDescent="0.3">
      <c r="G27" s="18" t="s">
        <v>15</v>
      </c>
      <c r="H27" s="19">
        <f>H24</f>
        <v>203908103.85999998</v>
      </c>
    </row>
    <row r="28" spans="1:9" x14ac:dyDescent="0.3">
      <c r="G28" s="23" t="s">
        <v>16</v>
      </c>
      <c r="H28" s="90" t="s">
        <v>31</v>
      </c>
    </row>
  </sheetData>
  <mergeCells count="15">
    <mergeCell ref="B26:D26"/>
    <mergeCell ref="B13:H13"/>
    <mergeCell ref="B25:G25"/>
    <mergeCell ref="B21:C21"/>
    <mergeCell ref="B9:C9"/>
    <mergeCell ref="B15:C15"/>
    <mergeCell ref="B16:C16"/>
    <mergeCell ref="B2:H2"/>
    <mergeCell ref="B4:H4"/>
    <mergeCell ref="B5:H5"/>
    <mergeCell ref="B24:G24"/>
    <mergeCell ref="F7:H7"/>
    <mergeCell ref="F8:H8"/>
    <mergeCell ref="F9:H9"/>
    <mergeCell ref="B11:H11"/>
  </mergeCells>
  <phoneticPr fontId="15" type="noConversion"/>
  <pageMargins left="0.7" right="0.7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2026-09-03T12:32:32Z</cp:lastPrinted>
  <dcterms:created xsi:type="dcterms:W3CDTF">2018-06-13T10:11:23Z</dcterms:created>
  <dcterms:modified xsi:type="dcterms:W3CDTF">2026-09-22T07:35:17Z</dcterms:modified>
</cp:coreProperties>
</file>